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bejishvili\Desktop\"/>
    </mc:Choice>
  </mc:AlternateContent>
  <bookViews>
    <workbookView xWindow="120" yWindow="1125" windowWidth="20730" windowHeight="8895" tabRatio="918"/>
  </bookViews>
  <sheets>
    <sheet name="2018 წელი" sheetId="6" r:id="rId1"/>
  </sheets>
  <calcPr calcId="152511"/>
</workbook>
</file>

<file path=xl/calcChain.xml><?xml version="1.0" encoding="utf-8"?>
<calcChain xmlns="http://schemas.openxmlformats.org/spreadsheetml/2006/main">
  <c r="C89" i="6" l="1"/>
  <c r="C83" i="6"/>
  <c r="C60" i="6"/>
  <c r="C51" i="6"/>
  <c r="C61" i="6" l="1"/>
  <c r="C40" i="6" l="1"/>
  <c r="C36" i="6"/>
  <c r="C30" i="6"/>
  <c r="C17" i="6"/>
  <c r="C21" i="6" s="1"/>
</calcChain>
</file>

<file path=xl/sharedStrings.xml><?xml version="1.0" encoding="utf-8"?>
<sst xmlns="http://schemas.openxmlformats.org/spreadsheetml/2006/main" count="144" uniqueCount="119">
  <si>
    <t>N</t>
  </si>
  <si>
    <t>მედიკამენტის დასახელება</t>
  </si>
  <si>
    <t>აქტრაპიდი პენფილი 100სე/მლ 3მლ  კარტრიჯი</t>
  </si>
  <si>
    <t>ინსულატარდი პენფილი100სე/მლ 3მლ  კარტრიჯი</t>
  </si>
  <si>
    <t>გლუკაგენი ჰიპოკიტი 1მგ</t>
  </si>
  <si>
    <t>ლევემირი პენფილი 100სე/მლ 3მლ საინექციო ხსნარი კარტრიჯი N5</t>
  </si>
  <si>
    <t xml:space="preserve">ნოვო პენი (შპრიც-კალმისტარი) </t>
  </si>
  <si>
    <t>ნოვორაპიდი პენფილი 100სე/მლ 3მლ საინექციო ხსნარი კარტრიჯი N5</t>
  </si>
  <si>
    <t>ნოვოფაინი 30G 0.3X8მმ N100 (H)</t>
  </si>
  <si>
    <t>ნოვოფაინი 31G 0.25X6მმ N100 (H)</t>
  </si>
  <si>
    <t>აპიდრა–SOLO 100ერთ/მლ 3მლ</t>
  </si>
  <si>
    <t xml:space="preserve">აქტრაპიდი 100სე/მლ  სინ. ხსნარი 10მლ ფლაკონი </t>
  </si>
  <si>
    <t>ინსულატარდი 100 სე/მლ საინ. ხსნარი 10 მლ ფლაკონი</t>
  </si>
  <si>
    <t>ლანტუსი 100 სე/მლ 3მლ კარტრიჯი</t>
  </si>
  <si>
    <t xml:space="preserve">დესმოპრესინი 0,01% 5მლ </t>
  </si>
  <si>
    <t>მორფინის სულფატი 15მგ აბი</t>
  </si>
  <si>
    <t>მორფინის სულფატი 30მგ. აბი</t>
  </si>
  <si>
    <t>მორფინის სულფატი 60მგ აბი</t>
  </si>
  <si>
    <t>მორფინის სულფატი 100 მგ აბი</t>
  </si>
  <si>
    <t>ოქტაგამა 2,5გ/50მლ საინფუზიო ხსნარი</t>
  </si>
  <si>
    <t>კრეზამი 25000 სე აბი</t>
  </si>
  <si>
    <t>IX ფაქტორი  ს.ე.</t>
  </si>
  <si>
    <t>VIII ფაქტორი ს.ე.</t>
  </si>
  <si>
    <t>XIII ფაქტორი  ს.ე.</t>
  </si>
  <si>
    <t>VII ფაქტორი გრ</t>
  </si>
  <si>
    <t>მეთადონის ჰიდროქლორიდი  გრამი</t>
  </si>
  <si>
    <t>ფოლის მჟავა 400მკგ (0.4მგ) აბი</t>
  </si>
  <si>
    <t>სორბიფერ დურულესი 100მგ აბი</t>
  </si>
  <si>
    <t>ეტანერცეპტი 25მგ</t>
  </si>
  <si>
    <t>უშაქრო დიაბეტით დაავადებულთა მედიკამენტებით უზრუნველყოფა</t>
  </si>
  <si>
    <t>მიკოფენოლატის მოფეტილი USP 250მგ</t>
  </si>
  <si>
    <t>აქტივირებული პროთრომბინ კომპ. კონცენტრატი ს.ე. ფეიბა</t>
  </si>
  <si>
    <t>სულ</t>
  </si>
  <si>
    <t>დიაბეტის მართვა სულ</t>
  </si>
  <si>
    <t>ექსჯადი 500მგ</t>
  </si>
  <si>
    <t>ეტანერცეპტი 50მგ</t>
  </si>
  <si>
    <t>რიბავირინი 200მგ</t>
  </si>
  <si>
    <t>ტოცილიზუბამი/აქტემრა 80მგ</t>
  </si>
  <si>
    <t>ტოცილიზუმაბი/აქტემრა 200 მგ</t>
  </si>
  <si>
    <t>ციკლოსპორინი 25მგ რბილი კაფსულა</t>
  </si>
  <si>
    <t>ციკლოსპორინი 50მგ რბილი კაფსულა</t>
  </si>
  <si>
    <t>დიაბეტის მართვა (პროგრამული კოდი 35 03 03 02)</t>
  </si>
  <si>
    <t>ინკურაბელურ პაციენტთა პალიატიური მზრუნველობა (პროგრამული კოდი 35 03 03 05)</t>
  </si>
  <si>
    <t xml:space="preserve">ინკურაბელურ პაციენტთა მედიკამენტებით უზრუნველყოფა </t>
  </si>
  <si>
    <t>ნარკომანიით დაავადებულ პაციენტთა მკურნალობა (პროგრამული კოდი 35 03 02 10)</t>
  </si>
  <si>
    <t>დედათა და ბავშვთა ჯანმრთელობა (პროგრამული კოდი 35 03 02 09)</t>
  </si>
  <si>
    <t>ფოლიუმის მჟავის და რკინის პრეპარატების შესყიდვა</t>
  </si>
  <si>
    <t xml:space="preserve">დიალიზი და თირკმლის ტრანსპლანტაცია (პროგრამული კოდი 35 03 03 04) </t>
  </si>
  <si>
    <t>ორგანოგადანერგილთა იმუნოსუპრესიული მედიკამენტებით უზრუნველყოფა</t>
  </si>
  <si>
    <t>ერითროპოეტინი 2000სე/ეპოკინი პრეფილდი</t>
  </si>
  <si>
    <t>რკინის სუკროზა 100მგ/მლ 5მლ ფემორუმი</t>
  </si>
  <si>
    <t>იშვიათი დაავადებების მქონე და მუდმივ ჩანაცლებით მკურნალობას დაქვემდებარებულ პაციენტთა მკურნალობა (პროგრამული კოდი 35 03 03 06)</t>
  </si>
  <si>
    <t xml:space="preserve">ტაკროლიმუსი/ ადპორტი 1მგ კაფს.  </t>
  </si>
  <si>
    <t xml:space="preserve">ტაკროლიმუსი/ ადპორტი 0.5მგ კაფს.  </t>
  </si>
  <si>
    <t>ნატრიუმის მიკოფენოლატი/ მიფორტიკი 180მგ აბი</t>
  </si>
  <si>
    <t xml:space="preserve">ჰეპარინი 25000სე </t>
  </si>
  <si>
    <t>დაბალმოლეკულური ჰეპარინი/კლექსანი 300მლ/3მლ</t>
  </si>
  <si>
    <t>ციკლოსპორინი 100 mგ რბილი კაფსულა</t>
  </si>
  <si>
    <t>C ჰეპატიტის მართვის სახელმწიფო როგრამა (35 03 02 12)</t>
  </si>
  <si>
    <t>ქრონიკული დაავადებების სამკურნალო მედიკამენტებით უზრუნველყოფა (35 03 03 11)</t>
  </si>
  <si>
    <t>ლოსარტანი 100მგ</t>
  </si>
  <si>
    <t>მეტოპროლოლი 100მგ</t>
  </si>
  <si>
    <t>კლოპიდოგრელი 75მგ</t>
  </si>
  <si>
    <t>დიგოქსინი 0.25მგ</t>
  </si>
  <si>
    <t>ატორვასტატინი 20მგ</t>
  </si>
  <si>
    <t>მეტფორმინი 1000მგ</t>
  </si>
  <si>
    <t>გლიკლაზიდი 60მგ</t>
  </si>
  <si>
    <t>გლიმეპირიდი 2მგ</t>
  </si>
  <si>
    <t>თიამაზოლი 5მგ</t>
  </si>
  <si>
    <t>ლევოთიროქსინი  50მკგ</t>
  </si>
  <si>
    <t>ბუდესონიდი 0.5მგ/2მლ</t>
  </si>
  <si>
    <t xml:space="preserve">სალმეტეროლი/ფლუტიკაზონი   50მკგ/250მკგ საინჰალაციო ფხვნილი                   </t>
  </si>
  <si>
    <t>მეთილპრედნიზოლონი 16მგ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</si>
  <si>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</si>
  <si>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ანტიჰემოფილური პროთრომბინ კომპლექსი ს.ე. (ოქტაპლექსი)</t>
  </si>
  <si>
    <t>პკუ ანამიქს ინფანტი 400გ</t>
  </si>
  <si>
    <t>პკუ ნუტრი 2 ენერჯი 454 გრამი</t>
  </si>
  <si>
    <t>მორფინის სულფატი 10მგ/მლ 1მლ</t>
  </si>
  <si>
    <t>პამ 1</t>
  </si>
  <si>
    <t>პამ 2</t>
  </si>
  <si>
    <t>პამ 3</t>
  </si>
  <si>
    <t>cizdol– N.  2მგ/0.5მგ სუბლინგვალური ტაბლეტი</t>
  </si>
  <si>
    <t xml:space="preserve">cizdol – N Plus.  8მგ/2.0მგ სუბლინგვალური ტაბლეტი </t>
  </si>
  <si>
    <t>ატორვასტატინი 10მგ</t>
  </si>
  <si>
    <t>ატორვასტატინი 40მგ</t>
  </si>
  <si>
    <t>პერინდოპრილ /ამლოდიპინი 4მგ/5მგ ან 5მგ/5მგ</t>
  </si>
  <si>
    <t>პერინდოპრილ /ამლოდიპინი 8მგ/10მგ ან 10მგ/10მგ</t>
  </si>
  <si>
    <t>ლოსარტან/ჰიდროქლორთიაზიდი 50მგ/12.5მგ</t>
  </si>
  <si>
    <t>ბისოპროლოლი 5მგ</t>
  </si>
  <si>
    <t>ნებივოლოლი 5მგ</t>
  </si>
  <si>
    <t>აცეტილსალიცილის მჟავა+მაგნიუმის ჰიდროქსიდი 75მგ</t>
  </si>
  <si>
    <t>აცეტილსალიცილის მჟავა+მაგნიუმის ჰიდროქსიდი 150მგ</t>
  </si>
  <si>
    <t>კარბიდოპა,ლევოდოპა 250მგ/25მგ</t>
  </si>
  <si>
    <t>ბენსერაზიდის ჰიდროქლორიდი,ლევოდოპა 125მგ/25მგ</t>
  </si>
  <si>
    <t>ლევეტირაცეტამი 500მგ</t>
  </si>
  <si>
    <t>კარბამაზეპინი 200მგ</t>
  </si>
  <si>
    <t>ნატრიუმის ვალპროატი 500მგ</t>
  </si>
  <si>
    <t>ნატრიუმის ვალპროატი 300მგ</t>
  </si>
  <si>
    <t>ლემოტრიჯინი 100მგ</t>
  </si>
  <si>
    <t>ლემოტრიჯინი 250მგ</t>
  </si>
  <si>
    <t xml:space="preserve">სალმეტეროლი/ფლუტიკაზონი   50მკგ/500მკგ საინჰალაციო ფხვნილი                   </t>
  </si>
  <si>
    <t>უსასყიდლო</t>
  </si>
  <si>
    <t>შაქრიანი დიაბეტით დაავადებულ პაციენტთა მედიკამენტებით უზრუნველყოფა</t>
  </si>
  <si>
    <t>საკასო შესრულება 2018 წელი</t>
  </si>
  <si>
    <t>ინკურაბელური სულ</t>
  </si>
  <si>
    <t>დედათა და ბავშვთა სულ</t>
  </si>
  <si>
    <t>C ჰეპატიტი სულ</t>
  </si>
  <si>
    <t>ორგანოგადანერგილი სულ</t>
  </si>
  <si>
    <t>ჰემო და პერიტონეული დიალიზისათვის საჭირო სადიალიზე საშუალებების, მასალის და მედიკამენტების შესყიდვა და მიწოდება</t>
  </si>
  <si>
    <t>მედიკამენტის და მასალის  დასახელება</t>
  </si>
  <si>
    <t>პერიტონეული დიალზიის მასალები</t>
  </si>
  <si>
    <t>ჰემო და პერიტონეული დიალიზი სულ</t>
  </si>
  <si>
    <t>დიალიზი და თირკმლის ტრანსპლანტაცია  სულ</t>
  </si>
  <si>
    <t>ზრდის ჰორმონი -საიზენი 8მგ კარტრიჯი (ფხვნილი+გამხსნელი)</t>
  </si>
  <si>
    <t>მედიკამენტის და საკვები დანამატის დასახელება</t>
  </si>
  <si>
    <t>მედიკამენტის  დასახელება</t>
  </si>
  <si>
    <t>იშვიათი დაავადებები სულ</t>
  </si>
  <si>
    <t>ნარკომანია სულ</t>
  </si>
  <si>
    <t>ჰემოდიალიზის მასალები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</si>
</sst>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  <numFmt numFmtId="167" formatCode="_-* #,##0.00_р_._-;\-* #,##0.00_р_._-;_-* &quot;-&quot;??_р_.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GEO DUMBADZE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" fillId="3" borderId="0" applyNumberFormat="0" applyBorder="0" applyAlignment="0" applyProtection="0"/>
    <xf numFmtId="167" fontId="6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/>
    <xf numFmtId="1" fontId="7" fillId="0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vertical="center" wrapText="1"/>
    </xf>
    <xf numFmtId="2" fontId="7" fillId="10" borderId="1" xfId="2" applyNumberFormat="1" applyFont="1" applyFill="1" applyBorder="1" applyAlignment="1">
      <alignment wrapText="1"/>
    </xf>
    <xf numFmtId="2" fontId="7" fillId="0" borderId="1" xfId="2" applyNumberFormat="1" applyFont="1" applyFill="1" applyBorder="1" applyAlignment="1">
      <alignment wrapText="1"/>
    </xf>
    <xf numFmtId="1" fontId="7" fillId="0" borderId="1" xfId="3" applyNumberFormat="1" applyFont="1" applyFill="1" applyBorder="1" applyAlignment="1">
      <alignment horizontal="center" vertical="center"/>
    </xf>
    <xf numFmtId="1" fontId="7" fillId="0" borderId="1" xfId="4" applyNumberFormat="1" applyFont="1" applyFill="1" applyBorder="1" applyAlignment="1">
      <alignment horizontal="center" vertical="center"/>
    </xf>
    <xf numFmtId="2" fontId="7" fillId="10" borderId="1" xfId="2" applyNumberFormat="1" applyFont="1" applyFill="1" applyBorder="1" applyAlignment="1">
      <alignment horizontal="left" wrapText="1"/>
    </xf>
    <xf numFmtId="2" fontId="7" fillId="0" borderId="1" xfId="2" applyNumberFormat="1" applyFont="1" applyFill="1" applyBorder="1" applyAlignment="1">
      <alignment horizontal="left" vertical="center" wrapText="1"/>
    </xf>
    <xf numFmtId="1" fontId="7" fillId="0" borderId="1" xfId="2" applyNumberFormat="1" applyFont="1" applyFill="1" applyBorder="1" applyAlignment="1">
      <alignment horizontal="center" vertical="center"/>
    </xf>
    <xf numFmtId="2" fontId="7" fillId="10" borderId="1" xfId="2" applyNumberFormat="1" applyFont="1" applyFill="1" applyBorder="1" applyAlignment="1">
      <alignment horizontal="left" vertical="center" wrapText="1"/>
    </xf>
    <xf numFmtId="164" fontId="10" fillId="0" borderId="1" xfId="1" applyFont="1" applyBorder="1"/>
    <xf numFmtId="164" fontId="10" fillId="0" borderId="1" xfId="1" applyFont="1" applyBorder="1" applyAlignment="1"/>
    <xf numFmtId="0" fontId="10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wrapText="1"/>
    </xf>
    <xf numFmtId="1" fontId="7" fillId="0" borderId="3" xfId="0" applyNumberFormat="1" applyFont="1" applyFill="1" applyBorder="1" applyAlignment="1">
      <alignment horizontal="center" vertical="center"/>
    </xf>
    <xf numFmtId="164" fontId="10" fillId="0" borderId="0" xfId="1" applyFont="1"/>
    <xf numFmtId="1" fontId="7" fillId="0" borderId="3" xfId="2" applyNumberFormat="1" applyFont="1" applyFill="1" applyBorder="1" applyAlignment="1">
      <alignment horizontal="center" vertical="center"/>
    </xf>
    <xf numFmtId="1" fontId="7" fillId="0" borderId="3" xfId="3" applyNumberFormat="1" applyFont="1" applyFill="1" applyBorder="1" applyAlignment="1">
      <alignment horizontal="center" vertical="center"/>
    </xf>
    <xf numFmtId="164" fontId="7" fillId="10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1" fillId="10" borderId="1" xfId="0" applyFont="1" applyFill="1" applyBorder="1" applyAlignment="1">
      <alignment wrapText="1"/>
    </xf>
    <xf numFmtId="1" fontId="7" fillId="0" borderId="1" xfId="2" applyNumberFormat="1" applyFont="1" applyFill="1" applyBorder="1" applyAlignment="1">
      <alignment horizontal="center" vertical="center"/>
    </xf>
    <xf numFmtId="164" fontId="7" fillId="10" borderId="1" xfId="1" applyFont="1" applyFill="1" applyBorder="1" applyAlignment="1">
      <alignment wrapText="1"/>
    </xf>
    <xf numFmtId="164" fontId="7" fillId="10" borderId="1" xfId="1" applyFont="1" applyFill="1" applyBorder="1" applyAlignment="1">
      <alignment horizontal="right" vertical="center" wrapText="1"/>
    </xf>
    <xf numFmtId="1" fontId="7" fillId="12" borderId="1" xfId="2" applyNumberFormat="1" applyFont="1" applyFill="1" applyBorder="1" applyAlignment="1">
      <alignment horizontal="center" vertical="center" wrapText="1"/>
    </xf>
    <xf numFmtId="0" fontId="0" fillId="13" borderId="1" xfId="0" applyFill="1" applyBorder="1"/>
    <xf numFmtId="0" fontId="8" fillId="13" borderId="1" xfId="0" applyFont="1" applyFill="1" applyBorder="1" applyAlignment="1">
      <alignment horizontal="left" wrapText="1"/>
    </xf>
    <xf numFmtId="164" fontId="7" fillId="12" borderId="1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vertical="center" wrapText="1"/>
    </xf>
    <xf numFmtId="164" fontId="7" fillId="10" borderId="1" xfId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left" vertical="center" wrapText="1"/>
    </xf>
    <xf numFmtId="164" fontId="7" fillId="0" borderId="3" xfId="1" applyFont="1" applyFill="1" applyBorder="1" applyAlignment="1">
      <alignment vertical="center" wrapText="1"/>
    </xf>
    <xf numFmtId="164" fontId="7" fillId="0" borderId="3" xfId="1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/>
    </xf>
    <xf numFmtId="164" fontId="7" fillId="10" borderId="3" xfId="1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2" fontId="7" fillId="12" borderId="1" xfId="2" applyNumberFormat="1" applyFont="1" applyFill="1" applyBorder="1" applyAlignment="1">
      <alignment horizontal="left" vertical="center" wrapText="1"/>
    </xf>
    <xf numFmtId="2" fontId="7" fillId="0" borderId="1" xfId="2" applyNumberFormat="1" applyFont="1" applyFill="1" applyBorder="1" applyAlignment="1">
      <alignment horizontal="left" wrapText="1"/>
    </xf>
    <xf numFmtId="2" fontId="7" fillId="10" borderId="3" xfId="2" applyNumberFormat="1" applyFont="1" applyFill="1" applyBorder="1" applyAlignment="1">
      <alignment horizontal="left" vertical="center" wrapText="1"/>
    </xf>
    <xf numFmtId="2" fontId="7" fillId="0" borderId="3" xfId="2" applyNumberFormat="1" applyFont="1" applyFill="1" applyBorder="1" applyAlignment="1">
      <alignment horizontal="left" vertical="center" wrapText="1"/>
    </xf>
    <xf numFmtId="0" fontId="7" fillId="10" borderId="1" xfId="0" applyNumberFormat="1" applyFont="1" applyFill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2" fontId="7" fillId="10" borderId="1" xfId="2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164" fontId="7" fillId="0" borderId="1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wrapText="1"/>
    </xf>
    <xf numFmtId="164" fontId="10" fillId="0" borderId="0" xfId="1" applyFont="1" applyAlignment="1">
      <alignment wrapText="1"/>
    </xf>
    <xf numFmtId="164" fontId="10" fillId="13" borderId="1" xfId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0" fontId="10" fillId="13" borderId="1" xfId="0" applyFont="1" applyFill="1" applyBorder="1"/>
    <xf numFmtId="2" fontId="7" fillId="13" borderId="1" xfId="2" applyNumberFormat="1" applyFont="1" applyFill="1" applyBorder="1" applyAlignment="1">
      <alignment horizontal="left" wrapText="1"/>
    </xf>
    <xf numFmtId="164" fontId="7" fillId="13" borderId="1" xfId="1" applyFont="1" applyFill="1" applyBorder="1" applyAlignment="1">
      <alignment horizontal="right" wrapText="1"/>
    </xf>
    <xf numFmtId="1" fontId="7" fillId="0" borderId="3" xfId="4" applyNumberFormat="1" applyFont="1" applyFill="1" applyBorder="1" applyAlignment="1">
      <alignment vertical="center"/>
    </xf>
    <xf numFmtId="2" fontId="7" fillId="10" borderId="1" xfId="0" applyNumberFormat="1" applyFont="1" applyFill="1" applyBorder="1" applyAlignment="1">
      <alignment horizontal="left" wrapText="1"/>
    </xf>
    <xf numFmtId="2" fontId="7" fillId="10" borderId="3" xfId="2" applyNumberFormat="1" applyFont="1" applyFill="1" applyBorder="1" applyAlignment="1">
      <alignment horizontal="left" wrapText="1"/>
    </xf>
    <xf numFmtId="2" fontId="7" fillId="0" borderId="5" xfId="2" applyNumberFormat="1" applyFont="1" applyFill="1" applyBorder="1" applyAlignment="1">
      <alignment horizontal="left" vertical="center" wrapText="1"/>
    </xf>
    <xf numFmtId="2" fontId="7" fillId="10" borderId="3" xfId="3" applyNumberFormat="1" applyFont="1" applyFill="1" applyBorder="1" applyAlignment="1">
      <alignment horizontal="left"/>
    </xf>
    <xf numFmtId="2" fontId="7" fillId="10" borderId="3" xfId="5" applyNumberFormat="1" applyFont="1" applyFill="1" applyBorder="1" applyAlignment="1">
      <alignment horizontal="left" vertical="center" wrapText="1"/>
    </xf>
    <xf numFmtId="2" fontId="7" fillId="0" borderId="1" xfId="6" applyNumberFormat="1" applyFont="1" applyFill="1" applyBorder="1" applyAlignment="1">
      <alignment horizontal="left" wrapText="1"/>
    </xf>
    <xf numFmtId="2" fontId="7" fillId="10" borderId="1" xfId="7" applyNumberFormat="1" applyFont="1" applyFill="1" applyBorder="1" applyAlignment="1">
      <alignment horizontal="left" wrapText="1"/>
    </xf>
    <xf numFmtId="2" fontId="7" fillId="10" borderId="4" xfId="2" applyNumberFormat="1" applyFont="1" applyFill="1" applyBorder="1" applyAlignment="1">
      <alignment horizontal="left" vertical="center" wrapText="1"/>
    </xf>
    <xf numFmtId="2" fontId="7" fillId="10" borderId="3" xfId="2" applyNumberFormat="1" applyFont="1" applyFill="1" applyBorder="1" applyAlignment="1">
      <alignment vertical="center" wrapText="1"/>
    </xf>
    <xf numFmtId="164" fontId="10" fillId="0" borderId="1" xfId="1" applyFont="1" applyBorder="1" applyAlignment="1">
      <alignment horizontal="left"/>
    </xf>
    <xf numFmtId="0" fontId="12" fillId="10" borderId="3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top" wrapText="1"/>
    </xf>
    <xf numFmtId="2" fontId="7" fillId="12" borderId="1" xfId="2" applyNumberFormat="1" applyFont="1" applyFill="1" applyBorder="1" applyAlignment="1">
      <alignment vertical="center" wrapText="1"/>
    </xf>
    <xf numFmtId="0" fontId="12" fillId="10" borderId="3" xfId="0" applyFont="1" applyFill="1" applyBorder="1" applyAlignment="1">
      <alignment vertical="top" wrapText="1"/>
    </xf>
    <xf numFmtId="0" fontId="12" fillId="10" borderId="4" xfId="0" applyFont="1" applyFill="1" applyBorder="1" applyAlignment="1">
      <alignment vertical="top" wrapText="1"/>
    </xf>
    <xf numFmtId="0" fontId="11" fillId="10" borderId="1" xfId="0" applyFont="1" applyFill="1" applyBorder="1" applyAlignment="1"/>
    <xf numFmtId="0" fontId="12" fillId="10" borderId="1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43" fontId="0" fillId="0" borderId="0" xfId="0" applyNumberFormat="1"/>
    <xf numFmtId="0" fontId="12" fillId="10" borderId="3" xfId="0" applyFont="1" applyFill="1" applyBorder="1" applyAlignment="1">
      <alignment horizontal="center" vertical="center" wrapText="1"/>
    </xf>
    <xf numFmtId="0" fontId="0" fillId="10" borderId="0" xfId="0" applyFill="1"/>
    <xf numFmtId="0" fontId="10" fillId="10" borderId="0" xfId="0" applyFont="1" applyFill="1"/>
    <xf numFmtId="0" fontId="0" fillId="14" borderId="1" xfId="0" applyFill="1" applyBorder="1" applyAlignment="1">
      <alignment horizontal="center"/>
    </xf>
    <xf numFmtId="2" fontId="6" fillId="9" borderId="1" xfId="2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2" fontId="6" fillId="9" borderId="7" xfId="2" applyNumberFormat="1" applyFont="1" applyFill="1" applyBorder="1" applyAlignment="1">
      <alignment horizontal="center" vertical="center" wrapText="1"/>
    </xf>
    <xf numFmtId="2" fontId="6" fillId="9" borderId="8" xfId="2" applyNumberFormat="1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6" fillId="9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wrapText="1"/>
    </xf>
    <xf numFmtId="164" fontId="7" fillId="0" borderId="3" xfId="1" applyFont="1" applyFill="1" applyBorder="1" applyAlignment="1">
      <alignment vertical="center" wrapText="1"/>
    </xf>
    <xf numFmtId="164" fontId="7" fillId="0" borderId="4" xfId="1" applyFont="1" applyFill="1" applyBorder="1" applyAlignment="1">
      <alignment vertical="center" wrapText="1"/>
    </xf>
    <xf numFmtId="164" fontId="7" fillId="0" borderId="3" xfId="1" applyFont="1" applyFill="1" applyBorder="1" applyAlignment="1">
      <alignment horizontal="center" vertical="center" wrapText="1"/>
    </xf>
    <xf numFmtId="164" fontId="7" fillId="0" borderId="4" xfId="1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wrapText="1"/>
    </xf>
    <xf numFmtId="1" fontId="7" fillId="0" borderId="3" xfId="2" applyNumberFormat="1" applyFont="1" applyFill="1" applyBorder="1" applyAlignment="1">
      <alignment horizontal="center" vertical="center" wrapText="1"/>
    </xf>
    <xf numFmtId="1" fontId="7" fillId="0" borderId="5" xfId="2" applyNumberFormat="1" applyFont="1" applyFill="1" applyBorder="1" applyAlignment="1">
      <alignment horizontal="center" vertical="center" wrapText="1"/>
    </xf>
    <xf numFmtId="1" fontId="7" fillId="0" borderId="4" xfId="2" applyNumberFormat="1" applyFont="1" applyFill="1" applyBorder="1" applyAlignment="1">
      <alignment horizontal="center" vertical="center" wrapText="1"/>
    </xf>
    <xf numFmtId="164" fontId="10" fillId="0" borderId="3" xfId="1" applyFont="1" applyBorder="1" applyAlignment="1"/>
    <xf numFmtId="164" fontId="10" fillId="0" borderId="5" xfId="1" applyFont="1" applyBorder="1" applyAlignment="1"/>
    <xf numFmtId="164" fontId="10" fillId="0" borderId="4" xfId="1" applyFont="1" applyBorder="1" applyAlignment="1"/>
    <xf numFmtId="0" fontId="10" fillId="11" borderId="7" xfId="0" applyFont="1" applyFill="1" applyBorder="1" applyAlignment="1">
      <alignment horizontal="center" wrapText="1"/>
    </xf>
    <xf numFmtId="0" fontId="10" fillId="11" borderId="8" xfId="0" applyFont="1" applyFill="1" applyBorder="1" applyAlignment="1">
      <alignment horizontal="center" wrapText="1"/>
    </xf>
    <xf numFmtId="0" fontId="10" fillId="11" borderId="2" xfId="0" applyFont="1" applyFill="1" applyBorder="1" applyAlignment="1">
      <alignment horizontal="center" wrapText="1"/>
    </xf>
    <xf numFmtId="164" fontId="10" fillId="0" borderId="1" xfId="1" applyFont="1" applyBorder="1" applyAlignment="1">
      <alignment horizontal="left"/>
    </xf>
    <xf numFmtId="0" fontId="11" fillId="11" borderId="1" xfId="0" applyFont="1" applyFill="1" applyBorder="1" applyAlignment="1">
      <alignment horizontal="center" vertical="center" wrapText="1"/>
    </xf>
    <xf numFmtId="164" fontId="10" fillId="0" borderId="3" xfId="1" applyFont="1" applyBorder="1" applyAlignment="1">
      <alignment horizontal="center" vertical="center"/>
    </xf>
    <xf numFmtId="164" fontId="10" fillId="0" borderId="5" xfId="1" applyFont="1" applyBorder="1" applyAlignment="1">
      <alignment horizontal="center" vertical="center"/>
    </xf>
    <xf numFmtId="164" fontId="10" fillId="0" borderId="4" xfId="1" applyFont="1" applyBorder="1" applyAlignment="1">
      <alignment horizontal="center" vertical="center"/>
    </xf>
    <xf numFmtId="164" fontId="10" fillId="0" borderId="3" xfId="1" applyFont="1" applyBorder="1" applyAlignment="1">
      <alignment horizontal="center"/>
    </xf>
    <xf numFmtId="164" fontId="10" fillId="0" borderId="4" xfId="1" applyFont="1" applyBorder="1" applyAlignment="1">
      <alignment horizontal="center"/>
    </xf>
    <xf numFmtId="1" fontId="7" fillId="0" borderId="3" xfId="3" applyNumberFormat="1" applyFont="1" applyFill="1" applyBorder="1" applyAlignment="1">
      <alignment horizontal="center" vertical="center"/>
    </xf>
    <xf numFmtId="1" fontId="7" fillId="0" borderId="4" xfId="3" applyNumberFormat="1" applyFont="1" applyFill="1" applyBorder="1" applyAlignment="1">
      <alignment horizontal="center" vertical="center"/>
    </xf>
    <xf numFmtId="1" fontId="7" fillId="0" borderId="3" xfId="2" applyNumberFormat="1" applyFont="1" applyFill="1" applyBorder="1" applyAlignment="1">
      <alignment horizontal="center" vertical="center"/>
    </xf>
    <xf numFmtId="1" fontId="7" fillId="0" borderId="5" xfId="2" applyNumberFormat="1" applyFont="1" applyFill="1" applyBorder="1" applyAlignment="1">
      <alignment horizontal="center" vertical="center"/>
    </xf>
    <xf numFmtId="1" fontId="7" fillId="0" borderId="4" xfId="2" applyNumberFormat="1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vertical="center" wrapText="1"/>
    </xf>
    <xf numFmtId="0" fontId="12" fillId="10" borderId="4" xfId="0" applyFont="1" applyFill="1" applyBorder="1" applyAlignment="1">
      <alignment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3" xfId="0" applyNumberFormat="1" applyFont="1" applyFill="1" applyBorder="1" applyAlignment="1">
      <alignment horizontal="center" vertical="center" wrapText="1"/>
    </xf>
  </cellXfs>
  <cellStyles count="27">
    <cellStyle name="60% - Accent2 2" xfId="9"/>
    <cellStyle name="Accent1 2" xfId="10"/>
    <cellStyle name="Accent5 2" xfId="11"/>
    <cellStyle name="Accent6 2" xfId="12"/>
    <cellStyle name="Bad 2" xfId="13"/>
    <cellStyle name="Comma" xfId="1" builtinId="3"/>
    <cellStyle name="Comma 2" xfId="14"/>
    <cellStyle name="Comma 2 2" xfId="20"/>
    <cellStyle name="Comma 3" xfId="19"/>
    <cellStyle name="Comma 4" xfId="25"/>
    <cellStyle name="Good 2" xfId="15"/>
    <cellStyle name="Neutral 2" xfId="16"/>
    <cellStyle name="Normal" xfId="0" builtinId="0"/>
    <cellStyle name="Normal 2" xfId="2"/>
    <cellStyle name="Normal 2 2" xfId="17"/>
    <cellStyle name="Normal 2 2 2" xfId="22"/>
    <cellStyle name="Normal 2 3" xfId="21"/>
    <cellStyle name="Normal 3" xfId="3"/>
    <cellStyle name="Normal 4" xfId="4"/>
    <cellStyle name="Normal 4 2" xfId="23"/>
    <cellStyle name="Normal 5" xfId="5"/>
    <cellStyle name="Normal 6" xfId="6"/>
    <cellStyle name="Normal 7" xfId="7"/>
    <cellStyle name="Normal 7 2" xfId="24"/>
    <cellStyle name="Normal 8" xfId="8"/>
    <cellStyle name="Percent 2" xfId="18"/>
    <cellStyle name="Percent 3" xfId="26"/>
  </cellStyles>
  <dxfs count="0"/>
  <tableStyles count="0" defaultTableStyle="TableStyleMedium9" defaultPivotStyle="PivotStyleLight16"/>
  <colors>
    <mruColors>
      <color rgb="FFFF66CC"/>
      <color rgb="FF66FF33"/>
      <color rgb="FF9900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25"/>
  <sheetViews>
    <sheetView tabSelected="1" topLeftCell="A85" workbookViewId="0">
      <selection activeCell="C92" sqref="C92:C125"/>
    </sheetView>
  </sheetViews>
  <sheetFormatPr defaultRowHeight="15"/>
  <cols>
    <col min="1" max="1" width="5.5703125" customWidth="1"/>
    <col min="2" max="2" width="40.42578125" style="46" customWidth="1"/>
    <col min="3" max="3" width="36.140625" style="19" customWidth="1"/>
    <col min="4" max="4" width="13.7109375" style="80" customWidth="1"/>
    <col min="5" max="5" width="12.42578125" bestFit="1" customWidth="1"/>
  </cols>
  <sheetData>
    <row r="1" spans="1:4" s="1" customFormat="1" ht="15.75" customHeight="1">
      <c r="B1" s="39"/>
      <c r="C1" s="51"/>
      <c r="D1" s="80"/>
    </row>
    <row r="2" spans="1:4" s="1" customFormat="1" ht="38.25" customHeight="1">
      <c r="A2" s="84" t="s">
        <v>41</v>
      </c>
      <c r="B2" s="84"/>
      <c r="C2" s="84"/>
      <c r="D2" s="80"/>
    </row>
    <row r="3" spans="1:4" s="1" customFormat="1" ht="60" customHeight="1">
      <c r="A3" s="85" t="s">
        <v>102</v>
      </c>
      <c r="B3" s="86"/>
      <c r="C3" s="86"/>
      <c r="D3" s="80"/>
    </row>
    <row r="4" spans="1:4" s="1" customFormat="1" ht="34.5" customHeight="1">
      <c r="A4" s="28" t="s">
        <v>0</v>
      </c>
      <c r="B4" s="40" t="s">
        <v>1</v>
      </c>
      <c r="C4" s="31" t="s">
        <v>103</v>
      </c>
      <c r="D4" s="80"/>
    </row>
    <row r="5" spans="1:4" s="1" customFormat="1" ht="36.75" customHeight="1">
      <c r="A5" s="11">
        <v>1</v>
      </c>
      <c r="B5" s="41" t="s">
        <v>2</v>
      </c>
      <c r="C5" s="91">
        <v>155571.14000000001</v>
      </c>
      <c r="D5" s="80"/>
    </row>
    <row r="6" spans="1:4" s="1" customFormat="1" ht="17.25" customHeight="1">
      <c r="A6" s="11">
        <v>2</v>
      </c>
      <c r="B6" s="41" t="s">
        <v>3</v>
      </c>
      <c r="C6" s="92"/>
      <c r="D6" s="80"/>
    </row>
    <row r="7" spans="1:4" s="1" customFormat="1" ht="27" customHeight="1">
      <c r="A7" s="37">
        <v>3</v>
      </c>
      <c r="B7" s="9" t="s">
        <v>4</v>
      </c>
      <c r="C7" s="22">
        <v>35478.120000000003</v>
      </c>
      <c r="D7" s="80"/>
    </row>
    <row r="8" spans="1:4" s="1" customFormat="1" ht="22.5" customHeight="1">
      <c r="A8" s="37">
        <v>4</v>
      </c>
      <c r="B8" s="42" t="s">
        <v>5</v>
      </c>
      <c r="C8" s="38">
        <v>203190.35</v>
      </c>
      <c r="D8" s="80"/>
    </row>
    <row r="9" spans="1:4" s="1" customFormat="1" ht="25.5" customHeight="1">
      <c r="A9" s="37">
        <v>5</v>
      </c>
      <c r="B9" s="9" t="s">
        <v>7</v>
      </c>
      <c r="C9" s="22">
        <v>193872.36</v>
      </c>
      <c r="D9" s="80"/>
    </row>
    <row r="10" spans="1:4" s="1" customFormat="1" ht="28.5" customHeight="1">
      <c r="A10" s="37">
        <v>6</v>
      </c>
      <c r="B10" s="9" t="s">
        <v>6</v>
      </c>
      <c r="C10" s="22">
        <v>69993.429999999993</v>
      </c>
      <c r="D10" s="80"/>
    </row>
    <row r="11" spans="1:4" s="1" customFormat="1" ht="22.5" customHeight="1">
      <c r="A11" s="37">
        <v>7</v>
      </c>
      <c r="B11" s="9" t="s">
        <v>8</v>
      </c>
      <c r="C11" s="27" t="s">
        <v>101</v>
      </c>
      <c r="D11" s="80"/>
    </row>
    <row r="12" spans="1:4" s="1" customFormat="1" ht="26.25" customHeight="1">
      <c r="A12" s="37">
        <v>8</v>
      </c>
      <c r="B12" s="9" t="s">
        <v>9</v>
      </c>
      <c r="C12" s="27" t="s">
        <v>101</v>
      </c>
      <c r="D12" s="80"/>
    </row>
    <row r="13" spans="1:4" s="1" customFormat="1">
      <c r="A13" s="37">
        <v>9</v>
      </c>
      <c r="B13" s="41" t="s">
        <v>10</v>
      </c>
      <c r="C13" s="93">
        <v>5788168.6100000003</v>
      </c>
      <c r="D13" s="80"/>
    </row>
    <row r="14" spans="1:4" s="1" customFormat="1">
      <c r="A14" s="37">
        <v>10</v>
      </c>
      <c r="B14" s="10" t="s">
        <v>13</v>
      </c>
      <c r="C14" s="94"/>
      <c r="D14" s="80"/>
    </row>
    <row r="15" spans="1:4" s="1" customFormat="1" ht="23.25">
      <c r="A15" s="37">
        <v>11</v>
      </c>
      <c r="B15" s="41" t="s">
        <v>11</v>
      </c>
      <c r="C15" s="93">
        <v>2272428.5299999998</v>
      </c>
      <c r="D15" s="80"/>
    </row>
    <row r="16" spans="1:4" s="1" customFormat="1" ht="23.25">
      <c r="A16" s="37">
        <v>12</v>
      </c>
      <c r="B16" s="41" t="s">
        <v>12</v>
      </c>
      <c r="C16" s="94"/>
      <c r="D16" s="80"/>
    </row>
    <row r="17" spans="1:4" s="16" customFormat="1" ht="16.5" customHeight="1">
      <c r="A17" s="54"/>
      <c r="B17" s="55" t="s">
        <v>32</v>
      </c>
      <c r="C17" s="56">
        <f>C15+C13+C10+C9+C8+C7+C5</f>
        <v>8718702.540000001</v>
      </c>
      <c r="D17" s="81"/>
    </row>
    <row r="18" spans="1:4" s="1" customFormat="1" ht="18.75" customHeight="1">
      <c r="A18" s="85" t="s">
        <v>29</v>
      </c>
      <c r="B18" s="86"/>
      <c r="C18" s="86"/>
      <c r="D18" s="80"/>
    </row>
    <row r="19" spans="1:4" s="1" customFormat="1" ht="94.5" customHeight="1">
      <c r="A19" s="2" t="s">
        <v>0</v>
      </c>
      <c r="B19" s="10" t="s">
        <v>1</v>
      </c>
      <c r="C19" s="49" t="s">
        <v>103</v>
      </c>
      <c r="D19" s="80"/>
    </row>
    <row r="20" spans="1:4" s="1" customFormat="1" ht="32.25" customHeight="1">
      <c r="A20" s="20">
        <v>1</v>
      </c>
      <c r="B20" s="43" t="s">
        <v>14</v>
      </c>
      <c r="C20" s="35">
        <v>272496.59999999998</v>
      </c>
      <c r="D20" s="80"/>
    </row>
    <row r="21" spans="1:4" s="1" customFormat="1" ht="51.75" customHeight="1">
      <c r="A21" s="29"/>
      <c r="B21" s="30" t="s">
        <v>33</v>
      </c>
      <c r="C21" s="52">
        <f>C20+C17</f>
        <v>8991199.1400000006</v>
      </c>
      <c r="D21" s="80"/>
    </row>
    <row r="22" spans="1:4" ht="46.5" customHeight="1">
      <c r="A22" s="84" t="s">
        <v>42</v>
      </c>
      <c r="B22" s="84"/>
      <c r="C22" s="84"/>
    </row>
    <row r="23" spans="1:4" ht="36.75" customHeight="1">
      <c r="A23" s="83" t="s">
        <v>43</v>
      </c>
      <c r="B23" s="83"/>
      <c r="C23" s="83"/>
    </row>
    <row r="24" spans="1:4" ht="35.25" customHeight="1">
      <c r="A24" s="28" t="s">
        <v>0</v>
      </c>
      <c r="B24" s="40" t="s">
        <v>1</v>
      </c>
      <c r="C24" s="31" t="s">
        <v>103</v>
      </c>
    </row>
    <row r="25" spans="1:4">
      <c r="A25" s="25">
        <v>1</v>
      </c>
      <c r="B25" s="41" t="s">
        <v>15</v>
      </c>
      <c r="C25" s="50">
        <v>38542.6</v>
      </c>
    </row>
    <row r="26" spans="1:4">
      <c r="A26" s="25">
        <v>2</v>
      </c>
      <c r="B26" s="41" t="s">
        <v>16</v>
      </c>
      <c r="C26" s="50">
        <v>63837.86</v>
      </c>
    </row>
    <row r="27" spans="1:4">
      <c r="A27" s="37">
        <v>3</v>
      </c>
      <c r="B27" s="41" t="s">
        <v>17</v>
      </c>
      <c r="C27" s="50">
        <v>42270.69</v>
      </c>
    </row>
    <row r="28" spans="1:4">
      <c r="A28" s="37">
        <v>4</v>
      </c>
      <c r="B28" s="41" t="s">
        <v>18</v>
      </c>
      <c r="C28" s="50">
        <v>15065.85</v>
      </c>
    </row>
    <row r="29" spans="1:4">
      <c r="A29" s="37">
        <v>5</v>
      </c>
      <c r="B29" s="10" t="s">
        <v>77</v>
      </c>
      <c r="C29" s="32">
        <v>392017.39</v>
      </c>
    </row>
    <row r="30" spans="1:4">
      <c r="A30" s="29"/>
      <c r="B30" s="30" t="s">
        <v>104</v>
      </c>
      <c r="C30" s="52">
        <f>C25+C26+C27+C28+C29</f>
        <v>551734.39</v>
      </c>
    </row>
    <row r="31" spans="1:4">
      <c r="A31" s="87" t="s">
        <v>45</v>
      </c>
      <c r="B31" s="88"/>
      <c r="C31" s="88"/>
    </row>
    <row r="32" spans="1:4">
      <c r="A32" s="89" t="s">
        <v>46</v>
      </c>
      <c r="B32" s="89"/>
      <c r="C32" s="89"/>
    </row>
    <row r="33" spans="1:4">
      <c r="A33" s="28" t="s">
        <v>0</v>
      </c>
      <c r="B33" s="40" t="s">
        <v>1</v>
      </c>
      <c r="C33" s="31" t="s">
        <v>103</v>
      </c>
    </row>
    <row r="34" spans="1:4">
      <c r="A34" s="18">
        <v>1</v>
      </c>
      <c r="B34" s="34" t="s">
        <v>26</v>
      </c>
      <c r="C34" s="36">
        <v>11250</v>
      </c>
    </row>
    <row r="35" spans="1:4">
      <c r="A35" s="3">
        <v>2</v>
      </c>
      <c r="B35" s="44" t="s">
        <v>27</v>
      </c>
      <c r="C35" s="26">
        <v>7795.6</v>
      </c>
    </row>
    <row r="36" spans="1:4">
      <c r="A36" s="29"/>
      <c r="B36" s="30" t="s">
        <v>105</v>
      </c>
      <c r="C36" s="52">
        <f>C34+C35</f>
        <v>19045.599999999999</v>
      </c>
    </row>
    <row r="37" spans="1:4">
      <c r="A37" s="90" t="s">
        <v>58</v>
      </c>
      <c r="B37" s="90"/>
      <c r="C37" s="90"/>
    </row>
    <row r="38" spans="1:4">
      <c r="A38" s="28" t="s">
        <v>0</v>
      </c>
      <c r="B38" s="40" t="s">
        <v>1</v>
      </c>
      <c r="C38" s="31" t="s">
        <v>103</v>
      </c>
    </row>
    <row r="39" spans="1:4">
      <c r="A39" s="23">
        <v>1</v>
      </c>
      <c r="B39" s="45" t="s">
        <v>36</v>
      </c>
      <c r="C39" s="14">
        <v>341203.16</v>
      </c>
    </row>
    <row r="40" spans="1:4">
      <c r="A40" s="29"/>
      <c r="B40" s="30" t="s">
        <v>106</v>
      </c>
      <c r="C40" s="52">
        <f>C39</f>
        <v>341203.16</v>
      </c>
    </row>
    <row r="41" spans="1:4">
      <c r="A41" s="82" t="s">
        <v>47</v>
      </c>
      <c r="B41" s="82"/>
      <c r="C41" s="82"/>
    </row>
    <row r="42" spans="1:4" ht="15" customHeight="1">
      <c r="A42" s="83" t="s">
        <v>48</v>
      </c>
      <c r="B42" s="83"/>
      <c r="C42" s="83"/>
    </row>
    <row r="43" spans="1:4" s="1" customFormat="1" ht="15" customHeight="1">
      <c r="A43" s="28" t="s">
        <v>0</v>
      </c>
      <c r="B43" s="40" t="s">
        <v>1</v>
      </c>
      <c r="C43" s="31" t="s">
        <v>103</v>
      </c>
      <c r="D43" s="80"/>
    </row>
    <row r="44" spans="1:4">
      <c r="A44" s="96">
        <v>1</v>
      </c>
      <c r="B44" s="4" t="s">
        <v>57</v>
      </c>
      <c r="C44" s="99">
        <v>92139.33</v>
      </c>
    </row>
    <row r="45" spans="1:4">
      <c r="A45" s="97"/>
      <c r="B45" s="4" t="s">
        <v>39</v>
      </c>
      <c r="C45" s="100"/>
    </row>
    <row r="46" spans="1:4">
      <c r="A46" s="98"/>
      <c r="B46" s="4" t="s">
        <v>40</v>
      </c>
      <c r="C46" s="101"/>
    </row>
    <row r="47" spans="1:4">
      <c r="A47" s="2">
        <v>2</v>
      </c>
      <c r="B47" s="5" t="s">
        <v>30</v>
      </c>
      <c r="C47" s="14">
        <v>10996.9</v>
      </c>
    </row>
    <row r="48" spans="1:4">
      <c r="A48" s="96">
        <v>3</v>
      </c>
      <c r="B48" s="6" t="s">
        <v>53</v>
      </c>
      <c r="C48" s="99">
        <v>108946.24000000001</v>
      </c>
    </row>
    <row r="49" spans="1:5">
      <c r="A49" s="98"/>
      <c r="B49" s="4" t="s">
        <v>52</v>
      </c>
      <c r="C49" s="101"/>
    </row>
    <row r="50" spans="1:5" ht="15" customHeight="1">
      <c r="A50" s="2">
        <v>4</v>
      </c>
      <c r="B50" s="47" t="s">
        <v>54</v>
      </c>
      <c r="C50" s="14">
        <v>80940.600000000006</v>
      </c>
    </row>
    <row r="51" spans="1:5">
      <c r="A51" s="29"/>
      <c r="B51" s="30" t="s">
        <v>107</v>
      </c>
      <c r="C51" s="52">
        <f>C44+C47+C48+C50</f>
        <v>293023.07</v>
      </c>
    </row>
    <row r="52" spans="1:5" ht="33" customHeight="1">
      <c r="A52" s="83" t="s">
        <v>108</v>
      </c>
      <c r="B52" s="83"/>
      <c r="C52" s="83"/>
    </row>
    <row r="53" spans="1:5">
      <c r="A53" s="28" t="s">
        <v>0</v>
      </c>
      <c r="B53" s="40" t="s">
        <v>109</v>
      </c>
      <c r="C53" s="31" t="s">
        <v>103</v>
      </c>
    </row>
    <row r="54" spans="1:5">
      <c r="A54" s="2">
        <v>1</v>
      </c>
      <c r="B54" s="17" t="s">
        <v>49</v>
      </c>
      <c r="C54" s="13">
        <v>1537752.59</v>
      </c>
    </row>
    <row r="55" spans="1:5" ht="23.25">
      <c r="A55" s="48">
        <v>2</v>
      </c>
      <c r="B55" s="17" t="s">
        <v>56</v>
      </c>
      <c r="C55" s="13">
        <v>420604.62</v>
      </c>
    </row>
    <row r="56" spans="1:5">
      <c r="A56" s="48">
        <v>3</v>
      </c>
      <c r="B56" s="17" t="s">
        <v>55</v>
      </c>
      <c r="C56" s="13">
        <v>300906.15999999997</v>
      </c>
    </row>
    <row r="57" spans="1:5">
      <c r="A57" s="48">
        <v>4</v>
      </c>
      <c r="B57" s="17" t="s">
        <v>50</v>
      </c>
      <c r="C57" s="13">
        <v>318104.95</v>
      </c>
    </row>
    <row r="58" spans="1:5">
      <c r="A58" s="53">
        <v>5</v>
      </c>
      <c r="B58" s="45" t="s">
        <v>118</v>
      </c>
      <c r="C58" s="13">
        <v>13340451.01</v>
      </c>
    </row>
    <row r="59" spans="1:5">
      <c r="A59" s="53">
        <v>6</v>
      </c>
      <c r="B59" s="45" t="s">
        <v>110</v>
      </c>
      <c r="C59" s="13">
        <v>1657740.75</v>
      </c>
    </row>
    <row r="60" spans="1:5">
      <c r="A60" s="29"/>
      <c r="B60" s="30" t="s">
        <v>111</v>
      </c>
      <c r="C60" s="52">
        <f>C54+C55+C56+C57+C58+C59</f>
        <v>17575560.079999998</v>
      </c>
      <c r="E60" s="78"/>
    </row>
    <row r="61" spans="1:5" ht="26.25">
      <c r="A61" s="29"/>
      <c r="B61" s="30" t="s">
        <v>112</v>
      </c>
      <c r="C61" s="52">
        <f>C60+C51</f>
        <v>17868583.149999999</v>
      </c>
    </row>
    <row r="62" spans="1:5" ht="47.25" customHeight="1">
      <c r="A62" s="95" t="s">
        <v>51</v>
      </c>
      <c r="B62" s="95"/>
      <c r="C62" s="95"/>
    </row>
    <row r="63" spans="1:5" s="1" customFormat="1" ht="47.25" customHeight="1">
      <c r="A63" s="28" t="s">
        <v>0</v>
      </c>
      <c r="B63" s="40" t="s">
        <v>114</v>
      </c>
      <c r="C63" s="31" t="s">
        <v>103</v>
      </c>
      <c r="D63" s="80"/>
    </row>
    <row r="64" spans="1:5">
      <c r="A64" s="37">
        <v>1</v>
      </c>
      <c r="B64" s="58" t="s">
        <v>19</v>
      </c>
      <c r="C64" s="15">
        <v>35687.74</v>
      </c>
    </row>
    <row r="65" spans="1:3">
      <c r="A65" s="37">
        <v>2</v>
      </c>
      <c r="B65" s="41" t="s">
        <v>20</v>
      </c>
      <c r="C65" s="32">
        <v>41082.74</v>
      </c>
    </row>
    <row r="66" spans="1:3" ht="25.5" customHeight="1">
      <c r="A66" s="20">
        <v>3</v>
      </c>
      <c r="B66" s="59" t="s">
        <v>113</v>
      </c>
      <c r="C66" s="38">
        <v>404648.64</v>
      </c>
    </row>
    <row r="67" spans="1:3">
      <c r="A67" s="114">
        <v>4</v>
      </c>
      <c r="B67" s="41" t="s">
        <v>75</v>
      </c>
      <c r="C67" s="107">
        <v>484180.18</v>
      </c>
    </row>
    <row r="68" spans="1:3">
      <c r="A68" s="115"/>
      <c r="B68" s="60" t="s">
        <v>76</v>
      </c>
      <c r="C68" s="108"/>
    </row>
    <row r="69" spans="1:3">
      <c r="A69" s="115"/>
      <c r="B69" s="10" t="s">
        <v>78</v>
      </c>
      <c r="C69" s="108"/>
    </row>
    <row r="70" spans="1:3">
      <c r="A70" s="115"/>
      <c r="B70" s="10" t="s">
        <v>79</v>
      </c>
      <c r="C70" s="108"/>
    </row>
    <row r="71" spans="1:3">
      <c r="A71" s="116"/>
      <c r="B71" s="10" t="s">
        <v>80</v>
      </c>
      <c r="C71" s="109"/>
    </row>
    <row r="72" spans="1:3">
      <c r="A72" s="21">
        <v>5</v>
      </c>
      <c r="B72" s="61" t="s">
        <v>21</v>
      </c>
      <c r="C72" s="33">
        <v>313150.8</v>
      </c>
    </row>
    <row r="73" spans="1:3">
      <c r="A73" s="57">
        <v>6</v>
      </c>
      <c r="B73" s="62" t="s">
        <v>22</v>
      </c>
      <c r="C73" s="22">
        <v>2967790.95</v>
      </c>
    </row>
    <row r="74" spans="1:3" ht="23.25">
      <c r="A74" s="7">
        <v>3</v>
      </c>
      <c r="B74" s="63" t="s">
        <v>74</v>
      </c>
      <c r="C74" s="32">
        <v>312994.5</v>
      </c>
    </row>
    <row r="75" spans="1:3">
      <c r="A75" s="8">
        <v>4</v>
      </c>
      <c r="B75" s="64" t="s">
        <v>23</v>
      </c>
      <c r="C75" s="22">
        <v>139178.71</v>
      </c>
    </row>
    <row r="76" spans="1:3">
      <c r="A76" s="21">
        <v>5</v>
      </c>
      <c r="B76" s="43" t="s">
        <v>24</v>
      </c>
      <c r="C76" s="35">
        <v>381700.15</v>
      </c>
    </row>
    <row r="77" spans="1:3" ht="29.25" customHeight="1">
      <c r="A77" s="8">
        <v>6</v>
      </c>
      <c r="B77" s="66" t="s">
        <v>31</v>
      </c>
      <c r="C77" s="38">
        <v>1004922.27</v>
      </c>
    </row>
    <row r="78" spans="1:3">
      <c r="A78" s="112">
        <v>7</v>
      </c>
      <c r="B78" s="12" t="s">
        <v>37</v>
      </c>
      <c r="C78" s="110">
        <v>965838.53</v>
      </c>
    </row>
    <row r="79" spans="1:3">
      <c r="A79" s="113"/>
      <c r="B79" s="12" t="s">
        <v>38</v>
      </c>
      <c r="C79" s="111"/>
    </row>
    <row r="80" spans="1:3">
      <c r="A80" s="112">
        <v>8</v>
      </c>
      <c r="B80" s="65" t="s">
        <v>28</v>
      </c>
      <c r="C80" s="110">
        <v>71167</v>
      </c>
    </row>
    <row r="81" spans="1:3">
      <c r="A81" s="113"/>
      <c r="B81" s="12" t="s">
        <v>35</v>
      </c>
      <c r="C81" s="111"/>
    </row>
    <row r="82" spans="1:3">
      <c r="A82" s="7">
        <v>11</v>
      </c>
      <c r="B82" s="41" t="s">
        <v>34</v>
      </c>
      <c r="C82" s="32">
        <v>272971.15999999997</v>
      </c>
    </row>
    <row r="83" spans="1:3" ht="22.5" customHeight="1">
      <c r="A83" s="29"/>
      <c r="B83" s="30" t="s">
        <v>116</v>
      </c>
      <c r="C83" s="52">
        <f>C64+C65+C66+C67+C72+C73+C74+C76+C75+C77+C78+C80+C82</f>
        <v>7395313.370000002</v>
      </c>
    </row>
    <row r="84" spans="1:3" ht="30" customHeight="1">
      <c r="A84" s="102" t="s">
        <v>44</v>
      </c>
      <c r="B84" s="103"/>
      <c r="C84" s="104"/>
    </row>
    <row r="85" spans="1:3">
      <c r="A85" s="28" t="s">
        <v>0</v>
      </c>
      <c r="B85" s="40" t="s">
        <v>115</v>
      </c>
      <c r="C85" s="31" t="s">
        <v>103</v>
      </c>
    </row>
    <row r="86" spans="1:3">
      <c r="A86" s="37">
        <v>1</v>
      </c>
      <c r="B86" s="41" t="s">
        <v>81</v>
      </c>
      <c r="C86" s="105">
        <v>134597.59</v>
      </c>
    </row>
    <row r="87" spans="1:3" ht="23.25">
      <c r="A87" s="37">
        <v>2</v>
      </c>
      <c r="B87" s="41" t="s">
        <v>82</v>
      </c>
      <c r="C87" s="105"/>
    </row>
    <row r="88" spans="1:3">
      <c r="A88" s="37">
        <v>3</v>
      </c>
      <c r="B88" s="10" t="s">
        <v>25</v>
      </c>
      <c r="C88" s="67">
        <v>487332.11</v>
      </c>
    </row>
    <row r="89" spans="1:3" ht="20.25" customHeight="1">
      <c r="A89" s="29"/>
      <c r="B89" s="30" t="s">
        <v>117</v>
      </c>
      <c r="C89" s="52">
        <f>C86+C88</f>
        <v>621929.69999999995</v>
      </c>
    </row>
    <row r="90" spans="1:3" ht="20.25" customHeight="1">
      <c r="A90" s="106" t="s">
        <v>59</v>
      </c>
      <c r="B90" s="106"/>
      <c r="C90" s="106"/>
    </row>
    <row r="91" spans="1:3">
      <c r="A91" s="28" t="s">
        <v>0</v>
      </c>
      <c r="B91" s="70" t="s">
        <v>115</v>
      </c>
      <c r="C91" s="31" t="s">
        <v>103</v>
      </c>
    </row>
    <row r="92" spans="1:3">
      <c r="A92" s="75">
        <v>1</v>
      </c>
      <c r="B92" s="71" t="s">
        <v>60</v>
      </c>
      <c r="C92" s="117"/>
    </row>
    <row r="93" spans="1:3">
      <c r="A93" s="76">
        <v>2</v>
      </c>
      <c r="B93" s="69" t="s">
        <v>61</v>
      </c>
      <c r="C93" s="117"/>
    </row>
    <row r="94" spans="1:3">
      <c r="A94" s="79">
        <v>3</v>
      </c>
      <c r="B94" s="68" t="s">
        <v>62</v>
      </c>
      <c r="C94" s="117"/>
    </row>
    <row r="95" spans="1:3">
      <c r="A95" s="76">
        <v>4</v>
      </c>
      <c r="B95" s="71" t="s">
        <v>63</v>
      </c>
      <c r="C95" s="117"/>
    </row>
    <row r="96" spans="1:3">
      <c r="A96" s="79">
        <v>5</v>
      </c>
      <c r="B96" s="69" t="s">
        <v>64</v>
      </c>
      <c r="C96" s="117"/>
    </row>
    <row r="97" spans="1:4">
      <c r="A97" s="76">
        <v>6</v>
      </c>
      <c r="B97" s="69" t="s">
        <v>83</v>
      </c>
      <c r="C97" s="117"/>
    </row>
    <row r="98" spans="1:4">
      <c r="A98" s="79">
        <v>7</v>
      </c>
      <c r="B98" s="69" t="s">
        <v>84</v>
      </c>
      <c r="C98" s="117"/>
    </row>
    <row r="99" spans="1:4" ht="24">
      <c r="A99" s="76">
        <v>8</v>
      </c>
      <c r="B99" s="72" t="s">
        <v>85</v>
      </c>
      <c r="C99" s="117"/>
    </row>
    <row r="100" spans="1:4" ht="24">
      <c r="A100" s="79">
        <v>9</v>
      </c>
      <c r="B100" s="72" t="s">
        <v>86</v>
      </c>
      <c r="C100" s="117"/>
    </row>
    <row r="101" spans="1:4" ht="19.5" customHeight="1">
      <c r="A101" s="76">
        <v>10</v>
      </c>
      <c r="B101" s="69" t="s">
        <v>87</v>
      </c>
      <c r="C101" s="117"/>
    </row>
    <row r="102" spans="1:4">
      <c r="A102" s="79">
        <v>11</v>
      </c>
      <c r="B102" s="72" t="s">
        <v>88</v>
      </c>
      <c r="C102" s="117"/>
    </row>
    <row r="103" spans="1:4">
      <c r="A103" s="76">
        <v>12</v>
      </c>
      <c r="B103" s="68" t="s">
        <v>89</v>
      </c>
      <c r="C103" s="117"/>
    </row>
    <row r="104" spans="1:4" ht="24">
      <c r="A104" s="79">
        <v>13</v>
      </c>
      <c r="B104" s="69" t="s">
        <v>90</v>
      </c>
      <c r="C104" s="117"/>
    </row>
    <row r="105" spans="1:4" ht="24">
      <c r="A105" s="76">
        <v>14</v>
      </c>
      <c r="B105" s="72" t="s">
        <v>91</v>
      </c>
      <c r="C105" s="117"/>
    </row>
    <row r="106" spans="1:4" s="1" customFormat="1">
      <c r="A106" s="79"/>
      <c r="B106" s="72" t="s">
        <v>65</v>
      </c>
      <c r="C106" s="117"/>
      <c r="D106" s="80"/>
    </row>
    <row r="107" spans="1:4" s="1" customFormat="1">
      <c r="A107" s="123">
        <v>16</v>
      </c>
      <c r="B107" s="72" t="s">
        <v>66</v>
      </c>
      <c r="C107" s="117"/>
      <c r="D107" s="80"/>
    </row>
    <row r="108" spans="1:4">
      <c r="A108" s="76">
        <v>26</v>
      </c>
      <c r="B108" s="74" t="s">
        <v>67</v>
      </c>
      <c r="C108" s="117"/>
    </row>
    <row r="109" spans="1:4">
      <c r="A109" s="76">
        <v>27</v>
      </c>
      <c r="B109" s="69" t="s">
        <v>68</v>
      </c>
      <c r="C109" s="117"/>
    </row>
    <row r="110" spans="1:4">
      <c r="A110" s="118">
        <v>28</v>
      </c>
      <c r="B110" s="120" t="s">
        <v>69</v>
      </c>
      <c r="C110" s="117"/>
    </row>
    <row r="111" spans="1:4">
      <c r="A111" s="119"/>
      <c r="B111" s="121"/>
      <c r="C111" s="117"/>
    </row>
    <row r="112" spans="1:4">
      <c r="A112" s="76">
        <v>29</v>
      </c>
      <c r="B112" s="69" t="s">
        <v>70</v>
      </c>
      <c r="C112" s="117"/>
    </row>
    <row r="113" spans="1:3">
      <c r="A113" s="118">
        <v>31</v>
      </c>
      <c r="B113" s="120" t="s">
        <v>71</v>
      </c>
      <c r="C113" s="117"/>
    </row>
    <row r="114" spans="1:3">
      <c r="A114" s="122"/>
      <c r="B114" s="121"/>
      <c r="C114" s="117"/>
    </row>
    <row r="115" spans="1:3" ht="24">
      <c r="A115" s="119"/>
      <c r="B115" s="68" t="s">
        <v>100</v>
      </c>
      <c r="C115" s="117"/>
    </row>
    <row r="116" spans="1:3" ht="34.5" customHeight="1">
      <c r="A116" s="68">
        <v>33</v>
      </c>
      <c r="B116" s="71" t="s">
        <v>73</v>
      </c>
      <c r="C116" s="117"/>
    </row>
    <row r="117" spans="1:3">
      <c r="A117" s="74">
        <v>34</v>
      </c>
      <c r="B117" s="69" t="s">
        <v>72</v>
      </c>
      <c r="C117" s="117"/>
    </row>
    <row r="118" spans="1:3">
      <c r="A118" s="77">
        <v>35</v>
      </c>
      <c r="B118" s="24" t="s">
        <v>92</v>
      </c>
      <c r="C118" s="117"/>
    </row>
    <row r="119" spans="1:3" ht="24.75">
      <c r="A119" s="76">
        <v>36</v>
      </c>
      <c r="B119" s="24" t="s">
        <v>93</v>
      </c>
      <c r="C119" s="117"/>
    </row>
    <row r="120" spans="1:3">
      <c r="A120" s="77">
        <v>37</v>
      </c>
      <c r="B120" s="73" t="s">
        <v>94</v>
      </c>
      <c r="C120" s="117"/>
    </row>
    <row r="121" spans="1:3">
      <c r="A121" s="76">
        <v>38</v>
      </c>
      <c r="B121" s="73" t="s">
        <v>95</v>
      </c>
      <c r="C121" s="117"/>
    </row>
    <row r="122" spans="1:3">
      <c r="A122" s="77">
        <v>39</v>
      </c>
      <c r="B122" s="24" t="s">
        <v>97</v>
      </c>
      <c r="C122" s="117"/>
    </row>
    <row r="123" spans="1:3">
      <c r="A123" s="76">
        <v>40</v>
      </c>
      <c r="B123" s="24" t="s">
        <v>96</v>
      </c>
      <c r="C123" s="117"/>
    </row>
    <row r="124" spans="1:3">
      <c r="A124" s="77">
        <v>41</v>
      </c>
      <c r="B124" s="73" t="s">
        <v>98</v>
      </c>
      <c r="C124" s="117"/>
    </row>
    <row r="125" spans="1:3">
      <c r="A125" s="76">
        <v>42</v>
      </c>
      <c r="B125" s="73" t="s">
        <v>99</v>
      </c>
      <c r="C125" s="117"/>
    </row>
  </sheetData>
  <mergeCells count="33">
    <mergeCell ref="C92:C125"/>
    <mergeCell ref="A110:A111"/>
    <mergeCell ref="B110:B111"/>
    <mergeCell ref="A113:A115"/>
    <mergeCell ref="B113:B114"/>
    <mergeCell ref="A84:C84"/>
    <mergeCell ref="C86:C87"/>
    <mergeCell ref="A90:C90"/>
    <mergeCell ref="C67:C71"/>
    <mergeCell ref="C78:C79"/>
    <mergeCell ref="A78:A79"/>
    <mergeCell ref="A80:A81"/>
    <mergeCell ref="C80:C81"/>
    <mergeCell ref="A67:A71"/>
    <mergeCell ref="A62:C62"/>
    <mergeCell ref="A44:A46"/>
    <mergeCell ref="C44:C46"/>
    <mergeCell ref="C48:C49"/>
    <mergeCell ref="A48:A49"/>
    <mergeCell ref="A52:C52"/>
    <mergeCell ref="A41:C41"/>
    <mergeCell ref="A42:C42"/>
    <mergeCell ref="A2:C2"/>
    <mergeCell ref="A3:C3"/>
    <mergeCell ref="A31:C31"/>
    <mergeCell ref="A32:C32"/>
    <mergeCell ref="A37:C37"/>
    <mergeCell ref="C5:C6"/>
    <mergeCell ref="C13:C14"/>
    <mergeCell ref="C15:C16"/>
    <mergeCell ref="A22:C22"/>
    <mergeCell ref="A23:C23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წელი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Irina Gobejishvili</cp:lastModifiedBy>
  <cp:lastPrinted>2019-07-24T10:41:52Z</cp:lastPrinted>
  <dcterms:created xsi:type="dcterms:W3CDTF">2014-10-07T06:00:31Z</dcterms:created>
  <dcterms:modified xsi:type="dcterms:W3CDTF">2020-06-29T13:01:09Z</dcterms:modified>
</cp:coreProperties>
</file>